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vm/Downloads/склад/e-com/"/>
    </mc:Choice>
  </mc:AlternateContent>
  <xr:revisionPtr revIDLastSave="0" documentId="13_ncr:1_{E3591C60-4380-6A4D-AB86-B032E7DF8854}" xr6:coauthVersionLast="47" xr6:coauthVersionMax="47" xr10:uidLastSave="{00000000-0000-0000-0000-000000000000}"/>
  <bookViews>
    <workbookView xWindow="7820" yWindow="1380" windowWidth="32560" windowHeight="19720" xr2:uid="{00000000-000D-0000-FFFF-FFFF00000000}"/>
  </bookViews>
  <sheets>
    <sheet name="Ввод_данных" sheetId="2" r:id="rId1"/>
    <sheet name="Настройки" sheetId="3" state="hidden" r:id="rId2"/>
  </sheets>
  <definedNames>
    <definedName name="_xlnm.Print_Titles" localSheetId="0">Ввод_данных!$6:$6</definedName>
    <definedName name="Имя_сп">Ввод_данных!$B$4:$B$117</definedName>
    <definedName name="_xlnm.Print_Area" localSheetId="0">Ввод_данных!$A$3:$C$117</definedName>
    <definedName name="Отдел_сп">Ввод_данных!$A$4:$A$117</definedName>
    <definedName name="Slicer_Category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 a="1"/>
  <c r="G4" i="3" s="1"/>
  <c r="S4" i="3" a="1"/>
  <c r="S4" i="3" s="1"/>
  <c r="T3" i="3" s="1"/>
  <c r="Q5" i="3" a="1"/>
  <c r="Q5" i="3" s="1"/>
  <c r="O5" i="3" a="1"/>
  <c r="O5" i="3" s="1"/>
  <c r="H3" i="3"/>
  <c r="B4" i="3" l="1" a="1"/>
  <c r="B4" i="3" s="1"/>
  <c r="J4" i="3" s="1" a="1"/>
  <c r="J4" i="3" s="1"/>
  <c r="L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<sst xmlns="http://schemas.openxmlformats.org/spreadsheetml/2006/main" count="245" uniqueCount="138">
  <si>
    <t>Имя</t>
  </si>
  <si>
    <t>Цвета</t>
  </si>
  <si>
    <t>#32B4C8</t>
  </si>
  <si>
    <t>#1E8CA5</t>
  </si>
  <si>
    <t>#145F69</t>
  </si>
  <si>
    <t>#504B46</t>
  </si>
  <si>
    <t>#878282</t>
  </si>
  <si>
    <t>Сумма &gt;&gt;</t>
  </si>
  <si>
    <t>с применением фильтра</t>
  </si>
  <si>
    <t>НЕ ТРОГАТЬ!</t>
  </si>
  <si>
    <t>Фильтр_шапка</t>
  </si>
  <si>
    <t>PAVADINIMAS</t>
  </si>
  <si>
    <t>PREKĖS KATEGORIJA</t>
  </si>
  <si>
    <t>PK BE PVM, EUR</t>
  </si>
  <si>
    <t>Apvadai 600x800mm</t>
  </si>
  <si>
    <t>Medinės Euro paletės I r. 1200x800mm</t>
  </si>
  <si>
    <t>Medinės Euro paletės II r. 1200x800mm</t>
  </si>
  <si>
    <t>Medinės Euro paletės III r. 1200x800mm</t>
  </si>
  <si>
    <t>Vienkartinės paletės 1200x1000mm</t>
  </si>
  <si>
    <t>Vienkartinės paletės 1200x800mm</t>
  </si>
  <si>
    <t>Medinės puspaletės 800x600mm</t>
  </si>
  <si>
    <t xml:space="preserve">Apvadai 1200x800mm 1 lentos </t>
  </si>
  <si>
    <t xml:space="preserve">Apvadai 1200x800mm 2 lentų </t>
  </si>
  <si>
    <t xml:space="preserve">Medinė dėžė netankinta </t>
  </si>
  <si>
    <t>Medinė dėžė tankinta</t>
  </si>
  <si>
    <t>12 mk 450mm 400m skaidri </t>
  </si>
  <si>
    <t>17 mk 500mm 200m balta </t>
  </si>
  <si>
    <t>Medinės Euro paletės naujas 1200x800mm</t>
  </si>
  <si>
    <t>Medinės puspaletės 600x400mm</t>
  </si>
  <si>
    <t>Acrylic 60m skaidri</t>
  </si>
  <si>
    <t>Acrylic 132m skaidri</t>
  </si>
  <si>
    <t xml:space="preserve">Acrylic tyli 66m skaidri </t>
  </si>
  <si>
    <t>Solvent 60m skaidri</t>
  </si>
  <si>
    <t>Solvent 132m skaidri</t>
  </si>
  <si>
    <t>Solvent 60m ruda</t>
  </si>
  <si>
    <t>13 mk 450mm 300m skaidri </t>
  </si>
  <si>
    <t>17 mk 450mm 200m skaidri </t>
  </si>
  <si>
    <t>23 mk 450mm 230m skaidri </t>
  </si>
  <si>
    <t>17 mk 450mm 200m juoda </t>
  </si>
  <si>
    <t>23 mk 500mm 200m juoda </t>
  </si>
  <si>
    <t>Burbulinė plėvelė 1.2mx100m </t>
  </si>
  <si>
    <t>Burbulinė plėvelė 0.6mx100m </t>
  </si>
  <si>
    <t>Pet juosta žalia 15mmx0.6xmmx2200m</t>
  </si>
  <si>
    <t>Burbulinė plėvelė 1.5mx100m </t>
  </si>
  <si>
    <t>Burbulinė plėvelė 0.3mx100m </t>
  </si>
  <si>
    <t>Burbulinė plėvelė 0.5mx10m </t>
  </si>
  <si>
    <t>Burbulinė plėvelė 1mx10m </t>
  </si>
  <si>
    <t>Burbulinės plėvelės maišeliai 10x10 cm, 250 vnt</t>
  </si>
  <si>
    <t>Burbulinės plėvelės maišeliai 15x15 cm, 250 vnt</t>
  </si>
  <si>
    <t>Burbulinės plėvelės maišeliai 15x25 cm, 250 vnt</t>
  </si>
  <si>
    <t>Burbulinės plėvelės maišeliai 20x30 cm, 250 vnt</t>
  </si>
  <si>
    <t xml:space="preserve">PP tvirtinimo juosta 12mm 3000m </t>
  </si>
  <si>
    <t>Burbulinės plėvelės maišeliai 21x33 cm, 250 vnt</t>
  </si>
  <si>
    <t>Burbulinės plėvelės maišeliai 22x33 cm, 250 vnt</t>
  </si>
  <si>
    <t>Burbulinės plėvelės maišeliai 48x91 cm, 100 vnt</t>
  </si>
  <si>
    <t>Kartoninė dėžutė 320x210x470mm 3sl.</t>
  </si>
  <si>
    <t>Kartoninė dėžė paletinė 1200x800x620mm 5sl.</t>
  </si>
  <si>
    <t>Kartoninė dėžė puspaletei 800x600x600mm 5sl.</t>
  </si>
  <si>
    <t>Kartoninė dėžė puspaletei 800x600x750mm 5sl.</t>
  </si>
  <si>
    <t>Kartoninė dėžutė 200x200x65mm 3sl.</t>
  </si>
  <si>
    <t>Kartoninė dėžutė 320x210x530mm 3sl.</t>
  </si>
  <si>
    <t>Kartoninė dėžutė 300x220x155mm 3sl.</t>
  </si>
  <si>
    <t>Kartoninė dėžutė 400x300x250mm 3sl.</t>
  </si>
  <si>
    <t>Kartoninė dėžutė 150x120x90mm 3sl.</t>
  </si>
  <si>
    <t>Kartoninė dėžutė 400x250x500mm 3sl.</t>
  </si>
  <si>
    <t>Kartoninė dėžutė 150x150x69mm 3sl.</t>
  </si>
  <si>
    <t>Kartoninė dėžutė 220x150x69mm 3sl.</t>
  </si>
  <si>
    <t>Kartoninė dėžutė 150x150x100mm 3sl.</t>
  </si>
  <si>
    <t>Kartoninė dėžutė 200x150x100mm 3sl.</t>
  </si>
  <si>
    <t>Kartoninė dėžutė 220x170x110mm 3sl.</t>
  </si>
  <si>
    <t>Kartoninė dėžutė 215x150x120mm 3sl.</t>
  </si>
  <si>
    <t>Kartoninė dėžutė 250x200x150mm 3sl.</t>
  </si>
  <si>
    <t>Kartoninė dėžutė 200x200x200mm 3sl.</t>
  </si>
  <si>
    <t>Kartoninė dėžutė 300x300x300mm 3sl.</t>
  </si>
  <si>
    <t>Kartoninė dėžutė 500x200x200mm 3sl.</t>
  </si>
  <si>
    <t>Kartoninė dėžutė 450x300x300mm 3sl.</t>
  </si>
  <si>
    <t>Kartoninė dėžutė 600x400x400mm 3sl.</t>
  </si>
  <si>
    <t>Kartoninė dėžutė 400x200x150mm 3sl.</t>
  </si>
  <si>
    <t>Kartoninė dėžutė 270x200x65mm 3sl.</t>
  </si>
  <si>
    <t>Kartoninė dėžutė 270x200x85mm 3sl.</t>
  </si>
  <si>
    <t>Kartoninė dėžutė 280x200x90mm 3sl.</t>
  </si>
  <si>
    <t>Kartoninė dėžutė 215x135x81mm 3sl.</t>
  </si>
  <si>
    <t>Kartoninė dėžutė 260x260x130mm 3sl.</t>
  </si>
  <si>
    <t>Kartoninė dėžutė 300x150x145mm 3sl.</t>
  </si>
  <si>
    <t>Kartoninė dėžutė 420x300x85mm 3sl.</t>
  </si>
  <si>
    <t>Kartoninė dėžutė 180x115x95mm 3sl.</t>
  </si>
  <si>
    <t>Kartoninė dėžutė 250x150x110mm 3sl.</t>
  </si>
  <si>
    <t>Kartoninė dėžutė 590x130x180mm 3sl.</t>
  </si>
  <si>
    <t>Kartoninė dėžutė 450x200x150mm 3sl.</t>
  </si>
  <si>
    <t>Kartoninė dėžutė 300x220x130mm 3sl.</t>
  </si>
  <si>
    <t>Kartoninė dėžutė 370x230x110mm 3sl.</t>
  </si>
  <si>
    <t>Kartoninė dėžutė 330x200x90mm 3sl.</t>
  </si>
  <si>
    <t>Kartoninė dėžutė 400x400x400mm 3sl.</t>
  </si>
  <si>
    <t>Kartoninė dėžutė 230x230x69mm 3sl.</t>
  </si>
  <si>
    <t>Kartoninė dėžutė 490x310x250mm 3sl.</t>
  </si>
  <si>
    <t>Kartoninė dėžutė 350x280x70mm 3sl.</t>
  </si>
  <si>
    <t>Kartoninė dėžutė 230x170x65mm 3sl.</t>
  </si>
  <si>
    <t>Kartoninė dėžutė 300x200x320mm 5sl.</t>
  </si>
  <si>
    <t>Kartoninė dėžutė 400x300x320mm 5sl.</t>
  </si>
  <si>
    <t>Kartoninė dėžutė 600x380x320mm 5sl.</t>
  </si>
  <si>
    <t>Kartoninė dėžutė 110x110x280mm 3sl.</t>
  </si>
  <si>
    <t>Kartoninė dėžutė 600x340x540mm 5sl.</t>
  </si>
  <si>
    <t>Kartoninė dėžutė 200x150x100mm 5sl.</t>
  </si>
  <si>
    <t>Kartoninė dėžutė 300x220x155mm 5sl.</t>
  </si>
  <si>
    <t>Kartoninė dėžutė 200x200x200mm 5sl.</t>
  </si>
  <si>
    <t>Kartoninė dėžutė 640x380x190mm 5sl.</t>
  </si>
  <si>
    <t>Kartoninė dėžutė 600x440x180mm 5sl.</t>
  </si>
  <si>
    <t>Kartoninė dėžutė 165x95x40mm 5sl.</t>
  </si>
  <si>
    <t>Kartoninė dėžutė 800x400x300mm 5sl.</t>
  </si>
  <si>
    <t>Kartoninė dėžutė 460x180x100mm 3sl.</t>
  </si>
  <si>
    <t>Kartoninė dėžutė 800x600x600mm 5sl.</t>
  </si>
  <si>
    <t>PP tvirtinimo juosta 15mm 1500m</t>
  </si>
  <si>
    <t>PP tvirtinimo juosta 19mm 1100m </t>
  </si>
  <si>
    <t>Sagtelės 13mm, 1000vnt </t>
  </si>
  <si>
    <t xml:space="preserve">Sagtelės 16mm, 1000vnt </t>
  </si>
  <si>
    <t xml:space="preserve">Sagtelės 19mm, 1000vnt </t>
  </si>
  <si>
    <t>2. Medinės paletės</t>
  </si>
  <si>
    <t>1. Prekės pagal užsakymą</t>
  </si>
  <si>
    <t>3. Medinė dėžė</t>
  </si>
  <si>
    <t>4. Kartoninės dėžės (0201)</t>
  </si>
  <si>
    <t>5. Paletinė dėžės</t>
  </si>
  <si>
    <t>6. Burbulinė plėvelė</t>
  </si>
  <si>
    <t>7. Strech plėvelė</t>
  </si>
  <si>
    <t>8. Lipnios juostos</t>
  </si>
  <si>
    <t>9. Tvirtinimo prekės</t>
  </si>
  <si>
    <t>Susisiekite su mumis ir gaukite individualų pasiūlymą!</t>
  </si>
  <si>
    <t>Nestandartiniai dydžiai? Padėsime!
Gaminame pagal individualius parametrus:
      • medinius padėklus
      • medines dėžes
      • kartonines dėžes
      • pakuotė su spauda</t>
  </si>
  <si>
    <t>Kartoninė dėžutė 300x300x300mm 5sl.</t>
  </si>
  <si>
    <t>Kartoninė dėžutė 320x210x530mm 5sl.</t>
  </si>
  <si>
    <t>Kartoninė dėžė puspaletei 900x600x50mm 5sl.</t>
  </si>
  <si>
    <t>Kartoninė dėžė puspaletei 1200x700x50mm 5sl.</t>
  </si>
  <si>
    <t>Kartoninė dėžė puspaletei 1300x260x1300mm 5sl.</t>
  </si>
  <si>
    <t>Kartoninė dėžė puspaletei 1750x300x1450mm 5sl.</t>
  </si>
  <si>
    <t>Kartoninė dėžė puspaletei 1600x200x300mm 5sl.</t>
  </si>
  <si>
    <t>Kartoninė dėžė puspaletei 1200x900x300 mm 5sl.</t>
  </si>
  <si>
    <t>Medinė dėžė 400x400x400mm (4DV/X37)</t>
  </si>
  <si>
    <t>Medinė dėžė 800x600x600mm (4DV/X140)</t>
  </si>
  <si>
    <t>Medinė dėžė 1200x800x800mm (4DV/X245)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</si>
</sst>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theme="4" tint="-0.24994659260841701"/>
      <name val="Corbel"/>
      <family val="2"/>
    </font>
    <font>
      <b/>
      <sz val="24"/>
      <color theme="0"/>
      <name val="Calibri"/>
      <family val="2"/>
      <charset val="204"/>
    </font>
    <font>
      <sz val="14"/>
      <color theme="4" tint="-0.24994659260841701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sz val="13"/>
      <color theme="0"/>
      <name val="Arial"/>
      <family val="2"/>
    </font>
    <font>
      <b/>
      <sz val="13"/>
      <color theme="1"/>
      <name val="Arial"/>
      <family val="2"/>
    </font>
    <font>
      <b/>
      <sz val="13"/>
      <color rgb="FF000000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rgb="FF1E8CA5"/>
        <bgColor indexed="64"/>
      </patternFill>
    </fill>
    <fill>
      <patternFill patternType="solid">
        <fgColor rgb="FF145F69"/>
        <bgColor indexed="64"/>
      </patternFill>
    </fill>
    <fill>
      <patternFill patternType="solid">
        <fgColor rgb="FF504B46"/>
        <bgColor indexed="64"/>
      </patternFill>
    </fill>
    <fill>
      <patternFill patternType="solid">
        <fgColor rgb="FF878282"/>
        <bgColor indexed="64"/>
      </patternFill>
    </fill>
    <fill>
      <patternFill patternType="solid">
        <fgColor rgb="FFF1FA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8B9A"/>
        <bgColor indexed="64"/>
      </patternFill>
    </fill>
    <fill>
      <patternFill patternType="solid">
        <fgColor rgb="FFD8F5C4"/>
        <bgColor indexed="64"/>
      </patternFill>
    </fill>
    <fill>
      <patternFill patternType="solid">
        <fgColor rgb="FF1A4A5E"/>
        <bgColor indexed="64"/>
      </patternFill>
    </fill>
  </fills>
  <borders count="4">
    <border>
      <left/>
      <right/>
      <top/>
      <bottom/>
      <diagonal/>
    </border>
    <border>
      <left style="double">
        <color rgb="FF145F69"/>
      </left>
      <right style="double">
        <color rgb="FF145F69"/>
      </right>
      <top style="double">
        <color rgb="FF145F69"/>
      </top>
      <bottom style="double">
        <color rgb="FF145F69"/>
      </bottom>
      <diagonal/>
    </border>
    <border>
      <left style="double">
        <color rgb="FF145F69"/>
      </left>
      <right style="double">
        <color rgb="FF145F69"/>
      </right>
      <top/>
      <bottom style="double">
        <color rgb="FF145F69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Alignment="0" applyProtection="0"/>
  </cellStyleXfs>
  <cellXfs count="41">
    <xf numFmtId="0" fontId="0" fillId="0" borderId="0" xfId="0"/>
    <xf numFmtId="0" fontId="2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2" xfId="0" applyFont="1" applyBorder="1"/>
    <xf numFmtId="4" fontId="5" fillId="0" borderId="2" xfId="0" applyNumberFormat="1" applyFont="1" applyBorder="1"/>
    <xf numFmtId="3" fontId="5" fillId="0" borderId="2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8" borderId="2" xfId="0" applyFont="1" applyFill="1" applyBorder="1"/>
    <xf numFmtId="4" fontId="5" fillId="0" borderId="1" xfId="0" applyNumberFormat="1" applyFont="1" applyBorder="1"/>
    <xf numFmtId="0" fontId="6" fillId="10" borderId="0" xfId="0" applyFont="1" applyFill="1" applyAlignment="1">
      <alignment horizontal="center" vertical="center"/>
    </xf>
    <xf numFmtId="4" fontId="6" fillId="10" borderId="0" xfId="0" applyNumberFormat="1" applyFont="1" applyFill="1" applyAlignment="1">
      <alignment horizontal="center" vertical="center"/>
    </xf>
    <xf numFmtId="3" fontId="6" fillId="10" borderId="0" xfId="0" applyNumberFormat="1" applyFont="1" applyFill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12" borderId="0" xfId="1" applyFont="1" applyFill="1" applyAlignment="1">
      <alignment horizontal="left" vertical="center"/>
    </xf>
    <xf numFmtId="0" fontId="7" fillId="12" borderId="0" xfId="1" applyFont="1" applyFill="1" applyAlignment="1">
      <alignment vertical="center"/>
    </xf>
    <xf numFmtId="0" fontId="7" fillId="12" borderId="0" xfId="1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horizontal="left" vertical="center" wrapText="1"/>
    </xf>
    <xf numFmtId="4" fontId="8" fillId="11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</cellXfs>
  <cellStyles count="2">
    <cellStyle name="Заголовок 1" xfId="1" builtinId="16" customBuiltin="1"/>
    <cellStyle name="Обычный" xfId="0" builtinId="0" customBuiltin="1"/>
  </cellStyles>
  <dxfs count="1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Franklin Gothic Book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Franklin Gothic Book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</dxf>
    <dxf>
      <font>
        <b val="0"/>
        <strike val="0"/>
        <outline val="0"/>
        <shadow val="0"/>
        <u val="none"/>
        <vertAlign val="baseline"/>
        <sz val="14"/>
        <color theme="0"/>
        <name val="Arial"/>
        <family val="2"/>
        <charset val="204"/>
        <scheme val="none"/>
      </font>
      <fill>
        <patternFill patternType="solid">
          <fgColor indexed="64"/>
          <bgColor rgb="FF1A4A5E"/>
        </patternFill>
      </fill>
      <alignment horizontal="general" vertical="center" textRotation="0" wrapText="0" indent="0" justifyLastLine="0" shrinkToFit="0" readingOrder="0"/>
    </dxf>
    <dxf>
      <font>
        <b/>
        <i val="0"/>
        <sz val="16"/>
        <color theme="0"/>
        <name val="Calibri"/>
        <family val="2"/>
        <charset val="204"/>
        <scheme val="none"/>
      </font>
      <fill>
        <patternFill>
          <bgColor theme="4" tint="-0.499984740745262"/>
        </patternFill>
      </fill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vertical style="medium">
          <color theme="0"/>
        </vertical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theme="0"/>
        </left>
        <right/>
        <bottom style="thin">
          <color theme="4" tint="-0.499984740745262"/>
        </bottom>
        <vertical style="thin">
          <color theme="0"/>
        </vertical>
        <horizontal/>
      </border>
    </dxf>
  </dxfs>
  <tableStyles count="2" defaultTableStyle="Таблица «Что взять с собой в отпуск»" defaultPivotStyle="PivotStyleLight16">
    <tableStyle name="Таблица «Что взять с собой в отпуск»" pivot="0" count="3" xr9:uid="{00000000-0011-0000-FFFF-FFFF01000000}">
      <tableStyleElement type="wholeTable" dxfId="15"/>
      <tableStyleElement type="headerRow" dxfId="14"/>
      <tableStyleElement type="firstRowStripe" dxfId="13"/>
    </tableStyle>
    <tableStyle name="Что взять с собой в отпуск" pivot="0" table="0" count="10" xr9:uid="{00000000-0011-0000-FFFF-FFFF00000000}">
      <tableStyleElement type="wholeTable" dxfId="12"/>
      <tableStyleElement type="headerRow" dxfId="11"/>
    </tableStyle>
  </tableStyles>
  <colors>
    <mruColors>
      <color rgb="FF00F900"/>
      <color rgb="FF1A4A5E"/>
      <color rgb="FF145F69"/>
      <color rgb="FFD8F5C4"/>
      <color rgb="FFF1FAFF"/>
      <color rgb="FFF1FFFD"/>
      <color rgb="FFF1F3FF"/>
      <color rgb="FF1E8B9A"/>
      <color rgb="FFE1F4FF"/>
      <color rgb="FFDDF3FF"/>
    </mruColors>
  </colors>
  <extLst>
    <ext xmlns:x14="http://schemas.microsoft.com/office/spreadsheetml/2009/9/main" uri="{46F421CA-312F-682f-3DD2-61675219B42D}">
      <x14:dxfs count="8"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  <name val="Franklin Gothic Book"/>
            <scheme val="minor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theme="4" tint="0.59999389629810485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</font>
          <fill>
            <patternFill patternType="solid">
              <fgColor theme="4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rgb="FFDFDFDF"/>
              <bgColor theme="0" tint="-4.9989318521683403E-2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rgb="FFC0C0C0"/>
              <bgColor theme="0"/>
            </patternFill>
          </fill>
          <border diagonalUp="0" diagonalDown="0"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Что взять с собой в отпуск">
        <x14:slicerStyle name="Что взять с собой в отпуск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93888</xdr:rowOff>
    </xdr:from>
    <xdr:ext cx="11023599" cy="1404711"/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Категория" descr="Нажмите категорию на Срезе для фильтрации элементов по выбранной категории. Чтобы выбрать несколько категорий, удерживайте нажатой клавишу CTRL." title="Category Slicer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494188"/>
              <a:ext cx="11023599" cy="14047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154214</xdr:colOff>
      <xdr:row>0</xdr:row>
      <xdr:rowOff>2298700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679EBD0-7B30-FC9E-9464-0BFFDE81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65114" cy="229870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ategory" xr10:uid="{00000000-0013-0000-FFFF-FFFF01000000}" sourceName="PREKĖS KATEGORIJA">
  <extLst>
    <x:ext xmlns:x15="http://schemas.microsoft.com/office/spreadsheetml/2010/11/main" uri="{2F2917AC-EB37-4324-AD4E-5DD8C200BD13}">
      <x15:tableSlicerCache tableId="2" column="2" crossFilter="none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Категория" xr10:uid="{00000000-0014-0000-FFFF-FFFF01000000}" cache="Slicer_Category" caption="PREKĖS KATEGORIJA" columnCount="5" rowHeight="36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Исходные_данные" displayName="Исходные_данные" ref="A3:C117" headerRowDxfId="10" dataDxfId="9" totalsRowDxfId="8">
  <autoFilter ref="A3:C117" xr:uid="{00000000-0009-0000-0100-000002000000}"/>
  <tableColumns count="3">
    <tableColumn id="2" xr3:uid="{00000000-0010-0000-0000-000002000000}" name="PREKĖS KATEGORIJA" dataDxfId="7"/>
    <tableColumn id="1" xr3:uid="{CBEAF603-1FC0-4572-813B-A0C0C23A07E4}" name="PAVADINIMAS" dataDxfId="6" totalsRowDxfId="5"/>
    <tableColumn id="5" xr3:uid="{40DF6D64-283A-4B3D-ADB8-5CF0265CD134}" name="PK BE PVM, EUR" dataDxfId="4" totalsRowDxfId="3"/>
  </tableColumns>
  <tableStyleInfo name="TableStyleLight5" showFirstColumn="0" showLastColumn="0" showRowStripes="1" showColumnStripes="0"/>
  <extLst>
    <ext xmlns:x14="http://schemas.microsoft.com/office/spreadsheetml/2009/9/main" uri="{504A1905-F514-4f6f-8877-14C23A59335A}">
      <x14:table altText="Checklist" altTextSummary="Список элементов для пакета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ustom 5">
      <a:majorFont>
        <a:latin typeface="Tw Cen MT Condensed Extra Bol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C118"/>
  <sheetViews>
    <sheetView showGridLines="0" tabSelected="1" zoomScaleNormal="100" zoomScaleSheetLayoutView="100" workbookViewId="0">
      <selection activeCell="C5" sqref="C5:C117"/>
    </sheetView>
  </sheetViews>
  <sheetFormatPr baseColWidth="10" defaultColWidth="6" defaultRowHeight="18" x14ac:dyDescent="0.2"/>
  <cols>
    <col min="1" max="1" width="35.19921875" style="26" customWidth="1"/>
    <col min="2" max="2" width="103" style="1" customWidth="1"/>
    <col min="3" max="3" width="35.19921875" style="25" customWidth="1"/>
    <col min="4" max="16384" width="6" style="1"/>
  </cols>
  <sheetData>
    <row r="1" spans="1:3" ht="189" customHeight="1" x14ac:dyDescent="0.2"/>
    <row r="2" spans="1:3" ht="121" customHeight="1" x14ac:dyDescent="0.2"/>
    <row r="3" spans="1:3" ht="23" customHeight="1" x14ac:dyDescent="0.2">
      <c r="A3" s="27" t="s">
        <v>12</v>
      </c>
      <c r="B3" s="28" t="s">
        <v>11</v>
      </c>
      <c r="C3" s="29" t="s">
        <v>13</v>
      </c>
    </row>
    <row r="4" spans="1:3" s="24" customFormat="1" ht="117" customHeight="1" x14ac:dyDescent="0.2">
      <c r="A4" s="30" t="s">
        <v>117</v>
      </c>
      <c r="B4" s="31" t="s">
        <v>126</v>
      </c>
      <c r="C4" s="32" t="s">
        <v>125</v>
      </c>
    </row>
    <row r="5" spans="1:3" s="24" customFormat="1" ht="20" customHeight="1" x14ac:dyDescent="0.2">
      <c r="A5" s="33" t="s">
        <v>116</v>
      </c>
      <c r="B5" s="34" t="s">
        <v>27</v>
      </c>
      <c r="C5" s="35">
        <v>12.3</v>
      </c>
    </row>
    <row r="6" spans="1:3" s="24" customFormat="1" ht="20" customHeight="1" x14ac:dyDescent="0.2">
      <c r="A6" s="33" t="s">
        <v>116</v>
      </c>
      <c r="B6" s="34" t="s">
        <v>15</v>
      </c>
      <c r="C6" s="35">
        <v>11.7</v>
      </c>
    </row>
    <row r="7" spans="1:3" s="24" customFormat="1" ht="20" customHeight="1" x14ac:dyDescent="0.2">
      <c r="A7" s="33" t="s">
        <v>116</v>
      </c>
      <c r="B7" s="34" t="s">
        <v>16</v>
      </c>
      <c r="C7" s="35">
        <v>9.5</v>
      </c>
    </row>
    <row r="8" spans="1:3" s="24" customFormat="1" ht="20" customHeight="1" x14ac:dyDescent="0.2">
      <c r="A8" s="33" t="s">
        <v>116</v>
      </c>
      <c r="B8" s="34" t="s">
        <v>17</v>
      </c>
      <c r="C8" s="35">
        <v>6.2</v>
      </c>
    </row>
    <row r="9" spans="1:3" s="24" customFormat="1" ht="20" customHeight="1" x14ac:dyDescent="0.2">
      <c r="A9" s="33" t="s">
        <v>116</v>
      </c>
      <c r="B9" s="34" t="s">
        <v>18</v>
      </c>
      <c r="C9" s="35">
        <v>4.5</v>
      </c>
    </row>
    <row r="10" spans="1:3" s="24" customFormat="1" ht="20" customHeight="1" x14ac:dyDescent="0.2">
      <c r="A10" s="33" t="s">
        <v>116</v>
      </c>
      <c r="B10" s="34" t="s">
        <v>19</v>
      </c>
      <c r="C10" s="35">
        <v>4.5</v>
      </c>
    </row>
    <row r="11" spans="1:3" s="24" customFormat="1" ht="20" customHeight="1" x14ac:dyDescent="0.2">
      <c r="A11" s="33" t="s">
        <v>116</v>
      </c>
      <c r="B11" s="34" t="s">
        <v>20</v>
      </c>
      <c r="C11" s="35">
        <v>4</v>
      </c>
    </row>
    <row r="12" spans="1:3" s="24" customFormat="1" ht="20" customHeight="1" x14ac:dyDescent="0.2">
      <c r="A12" s="33" t="s">
        <v>116</v>
      </c>
      <c r="B12" s="34" t="s">
        <v>28</v>
      </c>
      <c r="C12" s="35">
        <v>3.7</v>
      </c>
    </row>
    <row r="13" spans="1:3" s="24" customFormat="1" ht="20" customHeight="1" x14ac:dyDescent="0.2">
      <c r="A13" s="33" t="s">
        <v>118</v>
      </c>
      <c r="B13" s="34" t="s">
        <v>21</v>
      </c>
      <c r="C13" s="35">
        <v>10.199999999999999</v>
      </c>
    </row>
    <row r="14" spans="1:3" s="24" customFormat="1" ht="20" customHeight="1" x14ac:dyDescent="0.2">
      <c r="A14" s="33" t="s">
        <v>118</v>
      </c>
      <c r="B14" s="34" t="s">
        <v>22</v>
      </c>
      <c r="C14" s="35">
        <v>9.6</v>
      </c>
    </row>
    <row r="15" spans="1:3" s="24" customFormat="1" ht="20" customHeight="1" x14ac:dyDescent="0.2">
      <c r="A15" s="33" t="s">
        <v>118</v>
      </c>
      <c r="B15" s="34" t="s">
        <v>14</v>
      </c>
      <c r="C15" s="35">
        <v>8.6</v>
      </c>
    </row>
    <row r="16" spans="1:3" s="24" customFormat="1" ht="20" customHeight="1" x14ac:dyDescent="0.2">
      <c r="A16" s="33" t="s">
        <v>118</v>
      </c>
      <c r="B16" s="34" t="s">
        <v>23</v>
      </c>
      <c r="C16" s="35">
        <v>8</v>
      </c>
    </row>
    <row r="17" spans="1:3" s="24" customFormat="1" ht="20" customHeight="1" x14ac:dyDescent="0.2">
      <c r="A17" s="33" t="s">
        <v>118</v>
      </c>
      <c r="B17" s="34" t="s">
        <v>24</v>
      </c>
      <c r="C17" s="35">
        <v>9.6999999999999993</v>
      </c>
    </row>
    <row r="18" spans="1:3" s="24" customFormat="1" ht="20" customHeight="1" x14ac:dyDescent="0.2">
      <c r="A18" s="33" t="s">
        <v>118</v>
      </c>
      <c r="B18" s="34" t="s">
        <v>135</v>
      </c>
      <c r="C18" s="35">
        <v>65.8</v>
      </c>
    </row>
    <row r="19" spans="1:3" s="24" customFormat="1" ht="20" customHeight="1" x14ac:dyDescent="0.2">
      <c r="A19" s="33" t="s">
        <v>118</v>
      </c>
      <c r="B19" s="34" t="s">
        <v>136</v>
      </c>
      <c r="C19" s="35">
        <v>104.3</v>
      </c>
    </row>
    <row r="20" spans="1:3" s="24" customFormat="1" ht="20" customHeight="1" x14ac:dyDescent="0.2">
      <c r="A20" s="33" t="s">
        <v>118</v>
      </c>
      <c r="B20" s="34" t="s">
        <v>137</v>
      </c>
      <c r="C20" s="35">
        <v>144.5</v>
      </c>
    </row>
    <row r="21" spans="1:3" s="24" customFormat="1" ht="20" customHeight="1" x14ac:dyDescent="0.2">
      <c r="A21" s="33" t="s">
        <v>119</v>
      </c>
      <c r="B21" s="33" t="s">
        <v>100</v>
      </c>
      <c r="C21" s="35">
        <v>0.2</v>
      </c>
    </row>
    <row r="22" spans="1:3" s="24" customFormat="1" ht="20" customHeight="1" x14ac:dyDescent="0.2">
      <c r="A22" s="33" t="s">
        <v>119</v>
      </c>
      <c r="B22" s="33" t="s">
        <v>63</v>
      </c>
      <c r="C22" s="35">
        <v>0.1</v>
      </c>
    </row>
    <row r="23" spans="1:3" s="24" customFormat="1" ht="20" customHeight="1" x14ac:dyDescent="0.2">
      <c r="A23" s="33" t="s">
        <v>119</v>
      </c>
      <c r="B23" s="33" t="s">
        <v>67</v>
      </c>
      <c r="C23" s="35">
        <v>0.1</v>
      </c>
    </row>
    <row r="24" spans="1:3" s="24" customFormat="1" ht="20" customHeight="1" x14ac:dyDescent="0.2">
      <c r="A24" s="33" t="s">
        <v>119</v>
      </c>
      <c r="B24" s="33" t="s">
        <v>65</v>
      </c>
      <c r="C24" s="35">
        <v>0.1</v>
      </c>
    </row>
    <row r="25" spans="1:3" s="24" customFormat="1" ht="20" customHeight="1" x14ac:dyDescent="0.2">
      <c r="A25" s="33" t="s">
        <v>119</v>
      </c>
      <c r="B25" s="33" t="s">
        <v>107</v>
      </c>
      <c r="C25" s="35">
        <v>0.2</v>
      </c>
    </row>
    <row r="26" spans="1:3" s="24" customFormat="1" ht="20" customHeight="1" x14ac:dyDescent="0.2">
      <c r="A26" s="33" t="s">
        <v>119</v>
      </c>
      <c r="B26" s="33" t="s">
        <v>85</v>
      </c>
      <c r="C26" s="35">
        <v>0.1</v>
      </c>
    </row>
    <row r="27" spans="1:3" s="24" customFormat="1" ht="20" customHeight="1" x14ac:dyDescent="0.2">
      <c r="A27" s="33" t="s">
        <v>119</v>
      </c>
      <c r="B27" s="33" t="s">
        <v>68</v>
      </c>
      <c r="C27" s="35">
        <v>0.1</v>
      </c>
    </row>
    <row r="28" spans="1:3" s="24" customFormat="1" ht="20" customHeight="1" x14ac:dyDescent="0.2">
      <c r="A28" s="33" t="s">
        <v>119</v>
      </c>
      <c r="B28" s="33" t="s">
        <v>102</v>
      </c>
      <c r="C28" s="35">
        <v>0.2</v>
      </c>
    </row>
    <row r="29" spans="1:3" s="24" customFormat="1" ht="20" customHeight="1" x14ac:dyDescent="0.2">
      <c r="A29" s="33" t="s">
        <v>119</v>
      </c>
      <c r="B29" s="33" t="s">
        <v>72</v>
      </c>
      <c r="C29" s="35">
        <v>0.2</v>
      </c>
    </row>
    <row r="30" spans="1:3" s="24" customFormat="1" ht="20" customHeight="1" x14ac:dyDescent="0.2">
      <c r="A30" s="33" t="s">
        <v>119</v>
      </c>
      <c r="B30" s="33" t="s">
        <v>104</v>
      </c>
      <c r="C30" s="35">
        <v>0.3</v>
      </c>
    </row>
    <row r="31" spans="1:3" s="24" customFormat="1" ht="20" customHeight="1" x14ac:dyDescent="0.2">
      <c r="A31" s="33" t="s">
        <v>119</v>
      </c>
      <c r="B31" s="33" t="s">
        <v>59</v>
      </c>
      <c r="C31" s="35">
        <v>0.2</v>
      </c>
    </row>
    <row r="32" spans="1:3" s="24" customFormat="1" ht="20" customHeight="1" x14ac:dyDescent="0.2">
      <c r="A32" s="33" t="s">
        <v>119</v>
      </c>
      <c r="B32" s="33" t="s">
        <v>81</v>
      </c>
      <c r="C32" s="35">
        <v>0.1</v>
      </c>
    </row>
    <row r="33" spans="1:3" s="24" customFormat="1" ht="20" customHeight="1" x14ac:dyDescent="0.2">
      <c r="A33" s="33" t="s">
        <v>119</v>
      </c>
      <c r="B33" s="33" t="s">
        <v>70</v>
      </c>
      <c r="C33" s="35">
        <v>0.1</v>
      </c>
    </row>
    <row r="34" spans="1:3" s="24" customFormat="1" ht="20" customHeight="1" x14ac:dyDescent="0.2">
      <c r="A34" s="33" t="s">
        <v>119</v>
      </c>
      <c r="B34" s="33" t="s">
        <v>66</v>
      </c>
      <c r="C34" s="35">
        <v>0.1</v>
      </c>
    </row>
    <row r="35" spans="1:3" s="24" customFormat="1" ht="20" customHeight="1" x14ac:dyDescent="0.2">
      <c r="A35" s="33" t="s">
        <v>119</v>
      </c>
      <c r="B35" s="33" t="s">
        <v>69</v>
      </c>
      <c r="C35" s="35">
        <v>0.1</v>
      </c>
    </row>
    <row r="36" spans="1:3" s="24" customFormat="1" ht="20" customHeight="1" x14ac:dyDescent="0.2">
      <c r="A36" s="33" t="s">
        <v>119</v>
      </c>
      <c r="B36" s="33" t="s">
        <v>96</v>
      </c>
      <c r="C36" s="35">
        <v>0.1</v>
      </c>
    </row>
    <row r="37" spans="1:3" s="24" customFormat="1" ht="20" customHeight="1" x14ac:dyDescent="0.2">
      <c r="A37" s="33" t="s">
        <v>119</v>
      </c>
      <c r="B37" s="33" t="s">
        <v>93</v>
      </c>
      <c r="C37" s="35">
        <v>0.2</v>
      </c>
    </row>
    <row r="38" spans="1:3" s="24" customFormat="1" ht="20" customHeight="1" x14ac:dyDescent="0.2">
      <c r="A38" s="33" t="s">
        <v>119</v>
      </c>
      <c r="B38" s="33" t="s">
        <v>86</v>
      </c>
      <c r="C38" s="35">
        <v>0.1</v>
      </c>
    </row>
    <row r="39" spans="1:3" s="24" customFormat="1" ht="20" customHeight="1" x14ac:dyDescent="0.2">
      <c r="A39" s="33" t="s">
        <v>119</v>
      </c>
      <c r="B39" s="33" t="s">
        <v>71</v>
      </c>
      <c r="C39" s="35">
        <v>0.2</v>
      </c>
    </row>
    <row r="40" spans="1:3" s="24" customFormat="1" ht="20" customHeight="1" x14ac:dyDescent="0.2">
      <c r="A40" s="33" t="s">
        <v>119</v>
      </c>
      <c r="B40" s="33" t="s">
        <v>82</v>
      </c>
      <c r="C40" s="35">
        <v>0.3</v>
      </c>
    </row>
    <row r="41" spans="1:3" s="24" customFormat="1" ht="20" customHeight="1" x14ac:dyDescent="0.2">
      <c r="A41" s="33" t="s">
        <v>119</v>
      </c>
      <c r="B41" s="33" t="s">
        <v>78</v>
      </c>
      <c r="C41" s="35">
        <v>0.1</v>
      </c>
    </row>
    <row r="42" spans="1:3" s="24" customFormat="1" ht="20" customHeight="1" x14ac:dyDescent="0.2">
      <c r="A42" s="33" t="s">
        <v>119</v>
      </c>
      <c r="B42" s="33" t="s">
        <v>79</v>
      </c>
      <c r="C42" s="35">
        <v>0.1</v>
      </c>
    </row>
    <row r="43" spans="1:3" s="24" customFormat="1" ht="20" customHeight="1" x14ac:dyDescent="0.2">
      <c r="A43" s="33" t="s">
        <v>119</v>
      </c>
      <c r="B43" s="33" t="s">
        <v>80</v>
      </c>
      <c r="C43" s="35">
        <v>0.2</v>
      </c>
    </row>
    <row r="44" spans="1:3" s="24" customFormat="1" ht="20" customHeight="1" x14ac:dyDescent="0.2">
      <c r="A44" s="33" t="s">
        <v>119</v>
      </c>
      <c r="B44" s="33" t="s">
        <v>83</v>
      </c>
      <c r="C44" s="35">
        <v>0.2</v>
      </c>
    </row>
    <row r="45" spans="1:3" s="24" customFormat="1" ht="20" customHeight="1" x14ac:dyDescent="0.2">
      <c r="A45" s="33" t="s">
        <v>119</v>
      </c>
      <c r="B45" s="33" t="s">
        <v>97</v>
      </c>
      <c r="C45" s="35">
        <v>0.5</v>
      </c>
    </row>
    <row r="46" spans="1:3" s="24" customFormat="1" ht="20" customHeight="1" x14ac:dyDescent="0.2">
      <c r="A46" s="33" t="s">
        <v>119</v>
      </c>
      <c r="B46" s="33" t="s">
        <v>89</v>
      </c>
      <c r="C46" s="35">
        <v>0.2</v>
      </c>
    </row>
    <row r="47" spans="1:3" s="24" customFormat="1" ht="20" customHeight="1" x14ac:dyDescent="0.2">
      <c r="A47" s="33" t="s">
        <v>119</v>
      </c>
      <c r="B47" s="33" t="s">
        <v>61</v>
      </c>
      <c r="C47" s="35">
        <v>0.2</v>
      </c>
    </row>
    <row r="48" spans="1:3" s="24" customFormat="1" ht="20" customHeight="1" x14ac:dyDescent="0.2">
      <c r="A48" s="33" t="s">
        <v>119</v>
      </c>
      <c r="B48" s="33" t="s">
        <v>103</v>
      </c>
      <c r="C48" s="35">
        <v>0.4</v>
      </c>
    </row>
    <row r="49" spans="1:3" s="24" customFormat="1" ht="20" customHeight="1" x14ac:dyDescent="0.2">
      <c r="A49" s="33" t="s">
        <v>119</v>
      </c>
      <c r="B49" s="33" t="s">
        <v>73</v>
      </c>
      <c r="C49" s="35">
        <v>0.5</v>
      </c>
    </row>
    <row r="50" spans="1:3" s="24" customFormat="1" ht="20" customHeight="1" x14ac:dyDescent="0.2">
      <c r="A50" s="33" t="s">
        <v>119</v>
      </c>
      <c r="B50" s="33" t="s">
        <v>127</v>
      </c>
      <c r="C50" s="35">
        <v>0.9</v>
      </c>
    </row>
    <row r="51" spans="1:3" s="24" customFormat="1" ht="20" customHeight="1" x14ac:dyDescent="0.2">
      <c r="A51" s="33" t="s">
        <v>119</v>
      </c>
      <c r="B51" s="33" t="s">
        <v>55</v>
      </c>
      <c r="C51" s="35">
        <v>0.5</v>
      </c>
    </row>
    <row r="52" spans="1:3" s="24" customFormat="1" ht="20" customHeight="1" x14ac:dyDescent="0.2">
      <c r="A52" s="33" t="s">
        <v>119</v>
      </c>
      <c r="B52" s="33" t="s">
        <v>60</v>
      </c>
      <c r="C52" s="35">
        <v>0.6</v>
      </c>
    </row>
    <row r="53" spans="1:3" s="24" customFormat="1" ht="20" customHeight="1" x14ac:dyDescent="0.2">
      <c r="A53" s="33" t="s">
        <v>119</v>
      </c>
      <c r="B53" s="33" t="s">
        <v>128</v>
      </c>
      <c r="C53" s="35">
        <v>0.9</v>
      </c>
    </row>
    <row r="54" spans="1:3" s="24" customFormat="1" ht="20" customHeight="1" x14ac:dyDescent="0.2">
      <c r="A54" s="33" t="s">
        <v>119</v>
      </c>
      <c r="B54" s="33" t="s">
        <v>91</v>
      </c>
      <c r="C54" s="35">
        <v>0.2</v>
      </c>
    </row>
    <row r="55" spans="1:3" s="24" customFormat="1" ht="20" customHeight="1" x14ac:dyDescent="0.2">
      <c r="A55" s="33" t="s">
        <v>119</v>
      </c>
      <c r="B55" s="33" t="s">
        <v>95</v>
      </c>
      <c r="C55" s="35">
        <v>0.3</v>
      </c>
    </row>
    <row r="56" spans="1:3" s="24" customFormat="1" ht="20" customHeight="1" x14ac:dyDescent="0.2">
      <c r="A56" s="33" t="s">
        <v>119</v>
      </c>
      <c r="B56" s="33" t="s">
        <v>90</v>
      </c>
      <c r="C56" s="35">
        <v>0.3</v>
      </c>
    </row>
    <row r="57" spans="1:3" s="24" customFormat="1" ht="20" customHeight="1" x14ac:dyDescent="0.2">
      <c r="A57" s="33" t="s">
        <v>119</v>
      </c>
      <c r="B57" s="33" t="s">
        <v>77</v>
      </c>
      <c r="C57" s="35">
        <v>0.3</v>
      </c>
    </row>
    <row r="58" spans="1:3" s="24" customFormat="1" ht="20" customHeight="1" x14ac:dyDescent="0.2">
      <c r="A58" s="33" t="s">
        <v>119</v>
      </c>
      <c r="B58" s="33" t="s">
        <v>64</v>
      </c>
      <c r="C58" s="35">
        <v>0.9</v>
      </c>
    </row>
    <row r="59" spans="1:3" s="24" customFormat="1" ht="20" customHeight="1" x14ac:dyDescent="0.2">
      <c r="A59" s="33" t="s">
        <v>119</v>
      </c>
      <c r="B59" s="33" t="s">
        <v>62</v>
      </c>
      <c r="C59" s="35">
        <v>0.6</v>
      </c>
    </row>
    <row r="60" spans="1:3" s="24" customFormat="1" ht="20" customHeight="1" x14ac:dyDescent="0.2">
      <c r="A60" s="33" t="s">
        <v>119</v>
      </c>
      <c r="B60" s="33" t="s">
        <v>98</v>
      </c>
      <c r="C60" s="35">
        <v>0.9</v>
      </c>
    </row>
    <row r="61" spans="1:3" s="24" customFormat="1" ht="20" customHeight="1" x14ac:dyDescent="0.2">
      <c r="A61" s="33" t="s">
        <v>119</v>
      </c>
      <c r="B61" s="33" t="s">
        <v>92</v>
      </c>
      <c r="C61" s="35">
        <v>0.9</v>
      </c>
    </row>
    <row r="62" spans="1:3" s="24" customFormat="1" ht="20" customHeight="1" x14ac:dyDescent="0.2">
      <c r="A62" s="33" t="s">
        <v>119</v>
      </c>
      <c r="B62" s="33" t="s">
        <v>84</v>
      </c>
      <c r="C62" s="35">
        <v>0.3</v>
      </c>
    </row>
    <row r="63" spans="1:3" s="24" customFormat="1" ht="20" customHeight="1" x14ac:dyDescent="0.2">
      <c r="A63" s="33" t="s">
        <v>119</v>
      </c>
      <c r="B63" s="33" t="s">
        <v>88</v>
      </c>
      <c r="C63" s="35">
        <v>0.3</v>
      </c>
    </row>
    <row r="64" spans="1:3" s="24" customFormat="1" ht="20" customHeight="1" x14ac:dyDescent="0.2">
      <c r="A64" s="33" t="s">
        <v>119</v>
      </c>
      <c r="B64" s="33" t="s">
        <v>75</v>
      </c>
      <c r="C64" s="35">
        <v>0.6</v>
      </c>
    </row>
    <row r="65" spans="1:3" s="24" customFormat="1" ht="20" customHeight="1" x14ac:dyDescent="0.2">
      <c r="A65" s="33" t="s">
        <v>119</v>
      </c>
      <c r="B65" s="33" t="s">
        <v>109</v>
      </c>
      <c r="C65" s="35">
        <v>0.2</v>
      </c>
    </row>
    <row r="66" spans="1:3" s="24" customFormat="1" ht="20" customHeight="1" x14ac:dyDescent="0.2">
      <c r="A66" s="33" t="s">
        <v>119</v>
      </c>
      <c r="B66" s="33" t="s">
        <v>94</v>
      </c>
      <c r="C66" s="35">
        <v>0.6</v>
      </c>
    </row>
    <row r="67" spans="1:3" s="24" customFormat="1" ht="20" customHeight="1" x14ac:dyDescent="0.2">
      <c r="A67" s="33" t="s">
        <v>119</v>
      </c>
      <c r="B67" s="33" t="s">
        <v>74</v>
      </c>
      <c r="C67" s="35">
        <v>0.4</v>
      </c>
    </row>
    <row r="68" spans="1:3" s="24" customFormat="1" ht="20" customHeight="1" x14ac:dyDescent="0.2">
      <c r="A68" s="33" t="s">
        <v>119</v>
      </c>
      <c r="B68" s="33" t="s">
        <v>87</v>
      </c>
      <c r="C68" s="35">
        <v>0.3</v>
      </c>
    </row>
    <row r="69" spans="1:3" s="24" customFormat="1" ht="20" customHeight="1" x14ac:dyDescent="0.2">
      <c r="A69" s="33" t="s">
        <v>119</v>
      </c>
      <c r="B69" s="33" t="s">
        <v>101</v>
      </c>
      <c r="C69" s="35">
        <v>1.5</v>
      </c>
    </row>
    <row r="70" spans="1:3" s="24" customFormat="1" ht="20" customHeight="1" x14ac:dyDescent="0.2">
      <c r="A70" s="33" t="s">
        <v>119</v>
      </c>
      <c r="B70" s="33" t="s">
        <v>99</v>
      </c>
      <c r="C70" s="35">
        <v>1.3</v>
      </c>
    </row>
    <row r="71" spans="1:3" s="24" customFormat="1" ht="20" customHeight="1" x14ac:dyDescent="0.2">
      <c r="A71" s="33" t="s">
        <v>119</v>
      </c>
      <c r="B71" s="33" t="s">
        <v>76</v>
      </c>
      <c r="C71" s="35">
        <v>1.1000000000000001</v>
      </c>
    </row>
    <row r="72" spans="1:3" s="24" customFormat="1" ht="20" customHeight="1" x14ac:dyDescent="0.2">
      <c r="A72" s="33" t="s">
        <v>119</v>
      </c>
      <c r="B72" s="33" t="s">
        <v>106</v>
      </c>
      <c r="C72" s="35">
        <v>0.8</v>
      </c>
    </row>
    <row r="73" spans="1:3" s="24" customFormat="1" ht="20" customHeight="1" x14ac:dyDescent="0.2">
      <c r="A73" s="33" t="s">
        <v>119</v>
      </c>
      <c r="B73" s="33" t="s">
        <v>105</v>
      </c>
      <c r="C73" s="35">
        <v>1.2</v>
      </c>
    </row>
    <row r="74" spans="1:3" s="24" customFormat="1" ht="20" customHeight="1" x14ac:dyDescent="0.2">
      <c r="A74" s="33" t="s">
        <v>119</v>
      </c>
      <c r="B74" s="33" t="s">
        <v>108</v>
      </c>
      <c r="C74" s="35">
        <v>1.8</v>
      </c>
    </row>
    <row r="75" spans="1:3" s="24" customFormat="1" ht="20" customHeight="1" x14ac:dyDescent="0.2">
      <c r="A75" s="33" t="s">
        <v>119</v>
      </c>
      <c r="B75" s="33" t="s">
        <v>110</v>
      </c>
      <c r="C75" s="35">
        <v>3.7</v>
      </c>
    </row>
    <row r="76" spans="1:3" s="24" customFormat="1" ht="20" customHeight="1" x14ac:dyDescent="0.2">
      <c r="A76" s="33" t="s">
        <v>120</v>
      </c>
      <c r="B76" s="33" t="s">
        <v>56</v>
      </c>
      <c r="C76" s="35">
        <v>5.3</v>
      </c>
    </row>
    <row r="77" spans="1:3" s="24" customFormat="1" ht="20" customHeight="1" x14ac:dyDescent="0.2">
      <c r="A77" s="33" t="s">
        <v>120</v>
      </c>
      <c r="B77" s="33" t="s">
        <v>57</v>
      </c>
      <c r="C77" s="35">
        <v>3.6</v>
      </c>
    </row>
    <row r="78" spans="1:3" s="24" customFormat="1" ht="20" customHeight="1" x14ac:dyDescent="0.2">
      <c r="A78" s="33" t="s">
        <v>120</v>
      </c>
      <c r="B78" s="33" t="s">
        <v>58</v>
      </c>
      <c r="C78" s="35">
        <v>6.5</v>
      </c>
    </row>
    <row r="79" spans="1:3" s="24" customFormat="1" ht="20" customHeight="1" x14ac:dyDescent="0.2">
      <c r="A79" s="33" t="s">
        <v>120</v>
      </c>
      <c r="B79" s="33" t="s">
        <v>129</v>
      </c>
      <c r="C79" s="35">
        <v>3</v>
      </c>
    </row>
    <row r="80" spans="1:3" s="24" customFormat="1" ht="20" customHeight="1" x14ac:dyDescent="0.2">
      <c r="A80" s="33" t="s">
        <v>120</v>
      </c>
      <c r="B80" s="33" t="s">
        <v>130</v>
      </c>
      <c r="C80" s="35">
        <v>3.4</v>
      </c>
    </row>
    <row r="81" spans="1:3" s="24" customFormat="1" ht="20" customHeight="1" x14ac:dyDescent="0.2">
      <c r="A81" s="33" t="s">
        <v>120</v>
      </c>
      <c r="B81" s="33" t="s">
        <v>134</v>
      </c>
      <c r="C81" s="35">
        <v>6.2</v>
      </c>
    </row>
    <row r="82" spans="1:3" s="24" customFormat="1" ht="20" customHeight="1" x14ac:dyDescent="0.2">
      <c r="A82" s="33" t="s">
        <v>120</v>
      </c>
      <c r="B82" s="33" t="s">
        <v>131</v>
      </c>
      <c r="C82" s="35">
        <v>8.6</v>
      </c>
    </row>
    <row r="83" spans="1:3" s="24" customFormat="1" ht="20" customHeight="1" x14ac:dyDescent="0.2">
      <c r="A83" s="33" t="s">
        <v>120</v>
      </c>
      <c r="B83" s="33" t="s">
        <v>133</v>
      </c>
      <c r="C83" s="35">
        <v>3.2</v>
      </c>
    </row>
    <row r="84" spans="1:3" s="24" customFormat="1" ht="20" customHeight="1" x14ac:dyDescent="0.2">
      <c r="A84" s="33" t="s">
        <v>120</v>
      </c>
      <c r="B84" s="33" t="s">
        <v>132</v>
      </c>
      <c r="C84" s="35">
        <v>17.100000000000001</v>
      </c>
    </row>
    <row r="85" spans="1:3" s="24" customFormat="1" ht="20" customHeight="1" x14ac:dyDescent="0.2">
      <c r="A85" s="33" t="s">
        <v>121</v>
      </c>
      <c r="B85" s="34" t="s">
        <v>43</v>
      </c>
      <c r="C85" s="35">
        <v>28.2</v>
      </c>
    </row>
    <row r="86" spans="1:3" s="24" customFormat="1" ht="20" customHeight="1" x14ac:dyDescent="0.2">
      <c r="A86" s="33" t="s">
        <v>121</v>
      </c>
      <c r="B86" s="34" t="s">
        <v>40</v>
      </c>
      <c r="C86" s="35">
        <v>21.2</v>
      </c>
    </row>
    <row r="87" spans="1:3" s="24" customFormat="1" ht="20" customHeight="1" x14ac:dyDescent="0.2">
      <c r="A87" s="33" t="s">
        <v>121</v>
      </c>
      <c r="B87" s="34" t="s">
        <v>41</v>
      </c>
      <c r="C87" s="35">
        <v>12.2</v>
      </c>
    </row>
    <row r="88" spans="1:3" s="24" customFormat="1" ht="20" customHeight="1" x14ac:dyDescent="0.2">
      <c r="A88" s="33" t="s">
        <v>121</v>
      </c>
      <c r="B88" s="34" t="s">
        <v>44</v>
      </c>
      <c r="C88" s="35">
        <v>5.4</v>
      </c>
    </row>
    <row r="89" spans="1:3" s="24" customFormat="1" ht="20" customHeight="1" x14ac:dyDescent="0.2">
      <c r="A89" s="33" t="s">
        <v>121</v>
      </c>
      <c r="B89" s="34" t="s">
        <v>45</v>
      </c>
      <c r="C89" s="35">
        <v>1.6</v>
      </c>
    </row>
    <row r="90" spans="1:3" s="24" customFormat="1" ht="20" customHeight="1" x14ac:dyDescent="0.2">
      <c r="A90" s="33" t="s">
        <v>121</v>
      </c>
      <c r="B90" s="34" t="s">
        <v>46</v>
      </c>
      <c r="C90" s="35">
        <v>2.4</v>
      </c>
    </row>
    <row r="91" spans="1:3" s="24" customFormat="1" ht="20" customHeight="1" x14ac:dyDescent="0.2">
      <c r="A91" s="33" t="s">
        <v>121</v>
      </c>
      <c r="B91" s="34" t="s">
        <v>47</v>
      </c>
      <c r="C91" s="35">
        <v>10.1</v>
      </c>
    </row>
    <row r="92" spans="1:3" s="24" customFormat="1" ht="20" customHeight="1" x14ac:dyDescent="0.2">
      <c r="A92" s="33" t="s">
        <v>121</v>
      </c>
      <c r="B92" s="34" t="s">
        <v>48</v>
      </c>
      <c r="C92" s="35">
        <v>18.399999999999999</v>
      </c>
    </row>
    <row r="93" spans="1:3" s="24" customFormat="1" ht="20" customHeight="1" x14ac:dyDescent="0.2">
      <c r="A93" s="33" t="s">
        <v>121</v>
      </c>
      <c r="B93" s="34" t="s">
        <v>49</v>
      </c>
      <c r="C93" s="35">
        <v>20.5</v>
      </c>
    </row>
    <row r="94" spans="1:3" s="24" customFormat="1" ht="20" customHeight="1" x14ac:dyDescent="0.2">
      <c r="A94" s="33" t="s">
        <v>121</v>
      </c>
      <c r="B94" s="34" t="s">
        <v>50</v>
      </c>
      <c r="C94" s="35">
        <v>20.2</v>
      </c>
    </row>
    <row r="95" spans="1:3" s="24" customFormat="1" ht="20" customHeight="1" x14ac:dyDescent="0.2">
      <c r="A95" s="33" t="s">
        <v>121</v>
      </c>
      <c r="B95" s="34" t="s">
        <v>52</v>
      </c>
      <c r="C95" s="35">
        <v>26.5</v>
      </c>
    </row>
    <row r="96" spans="1:3" s="24" customFormat="1" ht="20" customHeight="1" x14ac:dyDescent="0.2">
      <c r="A96" s="33" t="s">
        <v>121</v>
      </c>
      <c r="B96" s="34" t="s">
        <v>53</v>
      </c>
      <c r="C96" s="35">
        <v>28.7</v>
      </c>
    </row>
    <row r="97" spans="1:3" s="24" customFormat="1" ht="20" customHeight="1" x14ac:dyDescent="0.2">
      <c r="A97" s="33" t="s">
        <v>121</v>
      </c>
      <c r="B97" s="34" t="s">
        <v>54</v>
      </c>
      <c r="C97" s="35">
        <v>88.4</v>
      </c>
    </row>
    <row r="98" spans="1:3" s="24" customFormat="1" ht="20" customHeight="1" x14ac:dyDescent="0.2">
      <c r="A98" s="33" t="s">
        <v>122</v>
      </c>
      <c r="B98" s="34" t="s">
        <v>25</v>
      </c>
      <c r="C98" s="35">
        <v>4.3</v>
      </c>
    </row>
    <row r="99" spans="1:3" s="24" customFormat="1" ht="20" customHeight="1" x14ac:dyDescent="0.2">
      <c r="A99" s="33" t="s">
        <v>122</v>
      </c>
      <c r="B99" s="34" t="s">
        <v>35</v>
      </c>
      <c r="C99" s="35">
        <v>3.7</v>
      </c>
    </row>
    <row r="100" spans="1:3" s="24" customFormat="1" ht="20" customHeight="1" x14ac:dyDescent="0.2">
      <c r="A100" s="33" t="s">
        <v>122</v>
      </c>
      <c r="B100" s="34" t="s">
        <v>36</v>
      </c>
      <c r="C100" s="35">
        <v>3.7</v>
      </c>
    </row>
    <row r="101" spans="1:3" s="24" customFormat="1" ht="20" customHeight="1" x14ac:dyDescent="0.2">
      <c r="A101" s="33" t="s">
        <v>122</v>
      </c>
      <c r="B101" s="34" t="s">
        <v>37</v>
      </c>
      <c r="C101" s="35">
        <v>5.4</v>
      </c>
    </row>
    <row r="102" spans="1:3" s="24" customFormat="1" ht="20" customHeight="1" x14ac:dyDescent="0.2">
      <c r="A102" s="33" t="s">
        <v>122</v>
      </c>
      <c r="B102" s="34" t="s">
        <v>38</v>
      </c>
      <c r="C102" s="35">
        <v>4.3</v>
      </c>
    </row>
    <row r="103" spans="1:3" s="24" customFormat="1" ht="20" customHeight="1" x14ac:dyDescent="0.2">
      <c r="A103" s="33" t="s">
        <v>122</v>
      </c>
      <c r="B103" s="34" t="s">
        <v>39</v>
      </c>
      <c r="C103" s="35">
        <v>5.2</v>
      </c>
    </row>
    <row r="104" spans="1:3" s="24" customFormat="1" ht="20" customHeight="1" x14ac:dyDescent="0.2">
      <c r="A104" s="33" t="s">
        <v>122</v>
      </c>
      <c r="B104" s="34" t="s">
        <v>26</v>
      </c>
      <c r="C104" s="35">
        <v>5.3</v>
      </c>
    </row>
    <row r="105" spans="1:3" s="24" customFormat="1" ht="20" customHeight="1" x14ac:dyDescent="0.2">
      <c r="A105" s="33" t="s">
        <v>123</v>
      </c>
      <c r="B105" s="34" t="s">
        <v>29</v>
      </c>
      <c r="C105" s="35">
        <v>0.5</v>
      </c>
    </row>
    <row r="106" spans="1:3" s="24" customFormat="1" ht="20" customHeight="1" x14ac:dyDescent="0.2">
      <c r="A106" s="33" t="s">
        <v>123</v>
      </c>
      <c r="B106" s="34" t="s">
        <v>30</v>
      </c>
      <c r="C106" s="35">
        <v>1.1000000000000001</v>
      </c>
    </row>
    <row r="107" spans="1:3" s="24" customFormat="1" ht="20" customHeight="1" x14ac:dyDescent="0.2">
      <c r="A107" s="33" t="s">
        <v>123</v>
      </c>
      <c r="B107" s="34" t="s">
        <v>31</v>
      </c>
      <c r="C107" s="35">
        <v>1.1000000000000001</v>
      </c>
    </row>
    <row r="108" spans="1:3" s="24" customFormat="1" ht="20" customHeight="1" x14ac:dyDescent="0.2">
      <c r="A108" s="33" t="s">
        <v>123</v>
      </c>
      <c r="B108" s="34" t="s">
        <v>32</v>
      </c>
      <c r="C108" s="35">
        <v>0.8</v>
      </c>
    </row>
    <row r="109" spans="1:3" s="24" customFormat="1" ht="20" customHeight="1" x14ac:dyDescent="0.2">
      <c r="A109" s="33" t="s">
        <v>123</v>
      </c>
      <c r="B109" s="34" t="s">
        <v>33</v>
      </c>
      <c r="C109" s="35">
        <v>1.5</v>
      </c>
    </row>
    <row r="110" spans="1:3" s="24" customFormat="1" ht="20" customHeight="1" x14ac:dyDescent="0.2">
      <c r="A110" s="33" t="s">
        <v>123</v>
      </c>
      <c r="B110" s="34" t="s">
        <v>34</v>
      </c>
      <c r="C110" s="35">
        <v>0.9</v>
      </c>
    </row>
    <row r="111" spans="1:3" s="24" customFormat="1" ht="20" customHeight="1" x14ac:dyDescent="0.2">
      <c r="A111" s="33" t="s">
        <v>124</v>
      </c>
      <c r="B111" s="34" t="s">
        <v>42</v>
      </c>
      <c r="C111" s="35">
        <v>49.2</v>
      </c>
    </row>
    <row r="112" spans="1:3" s="24" customFormat="1" ht="20" customHeight="1" x14ac:dyDescent="0.2">
      <c r="A112" s="33" t="s">
        <v>124</v>
      </c>
      <c r="B112" s="34" t="s">
        <v>51</v>
      </c>
      <c r="C112" s="35">
        <v>31</v>
      </c>
    </row>
    <row r="113" spans="1:3" s="24" customFormat="1" ht="20" customHeight="1" x14ac:dyDescent="0.2">
      <c r="A113" s="33" t="s">
        <v>124</v>
      </c>
      <c r="B113" s="34" t="s">
        <v>111</v>
      </c>
      <c r="C113" s="35">
        <v>30</v>
      </c>
    </row>
    <row r="114" spans="1:3" s="24" customFormat="1" ht="20" customHeight="1" x14ac:dyDescent="0.2">
      <c r="A114" s="33" t="s">
        <v>124</v>
      </c>
      <c r="B114" s="34" t="s">
        <v>112</v>
      </c>
      <c r="C114" s="35">
        <v>32.1</v>
      </c>
    </row>
    <row r="115" spans="1:3" s="24" customFormat="1" ht="20" customHeight="1" x14ac:dyDescent="0.2">
      <c r="A115" s="33" t="s">
        <v>124</v>
      </c>
      <c r="B115" s="34" t="s">
        <v>113</v>
      </c>
      <c r="C115" s="35">
        <v>24.6</v>
      </c>
    </row>
    <row r="116" spans="1:3" s="24" customFormat="1" ht="20" customHeight="1" x14ac:dyDescent="0.2">
      <c r="A116" s="33" t="s">
        <v>124</v>
      </c>
      <c r="B116" s="34" t="s">
        <v>114</v>
      </c>
      <c r="C116" s="35">
        <v>27.8</v>
      </c>
    </row>
    <row r="117" spans="1:3" s="24" customFormat="1" ht="20" customHeight="1" thickBot="1" x14ac:dyDescent="0.25">
      <c r="A117" s="36" t="s">
        <v>124</v>
      </c>
      <c r="B117" s="37" t="s">
        <v>115</v>
      </c>
      <c r="C117" s="38">
        <v>33</v>
      </c>
    </row>
    <row r="118" spans="1:3" ht="19" thickTop="1" x14ac:dyDescent="0.2"/>
  </sheetData>
  <conditionalFormatting sqref="A13:A20 C13:C20 A21:C84 A85:A117 C85:C117">
    <cfRule type="expression" dxfId="2" priority="13">
      <formula>COUNTIFS($A$5:$A13,$A13,$B$5:$B13,$B13)&gt;1</formula>
    </cfRule>
  </conditionalFormatting>
  <conditionalFormatting sqref="C4:C11 A4:A12">
    <cfRule type="expression" dxfId="1" priority="11">
      <formula>COUNTIFS($A$4:$A5,$A4,$B$4:$B5,$B4)&gt;1</formula>
    </cfRule>
  </conditionalFormatting>
  <conditionalFormatting sqref="C12">
    <cfRule type="expression" dxfId="0" priority="20">
      <formula>COUNTIFS($A$4:$A12,$A12,$B$4:$B12,$B12)&gt;1</formula>
    </cfRule>
  </conditionalFormatting>
  <printOptions horizontalCentered="1"/>
  <pageMargins left="0.5" right="0.5" top="1.35" bottom="0.75" header="0.55000000000000004" footer="0.3"/>
  <pageSetup paperSize="9" scale="71" fitToHeight="0" orientation="portrait" r:id="rId1"/>
  <headerFooter>
    <oddHeader>&amp;C&amp;"+,Regular"&amp;24&amp;K04-049Vacation Items&amp;"Corbel,Regular"&amp;10
&amp;"-,Regular"&amp;12CHECKLIST</oddHeader>
    <oddFooter>&amp;C&amp;K04+000Page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E382-C4D5-4717-B1FC-CECA5BFDF253}">
  <sheetPr codeName="Лист2">
    <tabColor rgb="FF32B4C8"/>
  </sheetPr>
  <dimension ref="B1:V13"/>
  <sheetViews>
    <sheetView workbookViewId="0">
      <selection activeCell="A4" sqref="A4:XFD4"/>
    </sheetView>
  </sheetViews>
  <sheetFormatPr baseColWidth="10" defaultColWidth="8.796875" defaultRowHeight="18" thickTop="1" thickBottom="1" x14ac:dyDescent="0.25"/>
  <cols>
    <col min="1" max="1" width="5.59765625" style="7" customWidth="1"/>
    <col min="2" max="2" width="18.796875" style="15" customWidth="1"/>
    <col min="3" max="3" width="14.796875" style="15" customWidth="1"/>
    <col min="4" max="4" width="16.19921875" style="18" customWidth="1"/>
    <col min="5" max="5" width="11.3984375" style="16" bestFit="1" customWidth="1"/>
    <col min="6" max="6" width="5.59765625" style="7" customWidth="1"/>
    <col min="7" max="7" width="15.59765625" style="15" bestFit="1" customWidth="1"/>
    <col min="8" max="8" width="14.796875" style="16" bestFit="1" customWidth="1"/>
    <col min="9" max="9" width="5.59765625" style="7" customWidth="1"/>
    <col min="10" max="10" width="18.796875" style="15" customWidth="1"/>
    <col min="11" max="11" width="14.796875" style="15" customWidth="1"/>
    <col min="12" max="12" width="16.19921875" style="18" customWidth="1"/>
    <col min="13" max="13" width="11.3984375" style="16" bestFit="1" customWidth="1"/>
    <col min="14" max="14" width="5.59765625" style="7" customWidth="1"/>
    <col min="15" max="15" width="18.796875" style="15" customWidth="1"/>
    <col min="16" max="16" width="5.59765625" style="7" customWidth="1"/>
    <col min="17" max="17" width="18.796875" style="15" customWidth="1"/>
    <col min="18" max="18" width="5.59765625" style="7" customWidth="1"/>
    <col min="19" max="19" width="18.796875" style="15" customWidth="1"/>
    <col min="20" max="20" width="16.19921875" style="18" customWidth="1"/>
    <col min="21" max="21" width="5.59765625" style="7" customWidth="1"/>
    <col min="22" max="22" width="12" style="7" customWidth="1"/>
    <col min="23" max="23" width="8.796875" style="7"/>
    <col min="24" max="24" width="11.19921875" style="7" bestFit="1" customWidth="1"/>
    <col min="25" max="16384" width="8.796875" style="7"/>
  </cols>
  <sheetData>
    <row r="1" spans="2:22" ht="16" x14ac:dyDescent="0.2">
      <c r="B1" s="40" t="s">
        <v>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2:22" ht="16" x14ac:dyDescent="0.2">
      <c r="B2" s="7"/>
      <c r="C2" s="7"/>
      <c r="D2" s="8"/>
      <c r="E2" s="9"/>
      <c r="G2" s="7"/>
      <c r="H2" s="7"/>
      <c r="J2" s="39" t="s">
        <v>8</v>
      </c>
      <c r="K2" s="39"/>
      <c r="L2" s="39"/>
      <c r="M2" s="39"/>
      <c r="O2" s="7"/>
      <c r="Q2" s="7"/>
      <c r="S2" s="7"/>
      <c r="T2" s="7"/>
    </row>
    <row r="3" spans="2:22" ht="16" x14ac:dyDescent="0.2">
      <c r="B3" s="7"/>
      <c r="C3" s="7"/>
      <c r="D3" s="8"/>
      <c r="E3" s="9"/>
      <c r="G3" s="10" t="s">
        <v>7</v>
      </c>
      <c r="H3" s="11">
        <f>SUM(Исходные_данные[PK BE PVM, EUR])</f>
        <v>1050.2000000000003</v>
      </c>
      <c r="J3" s="7"/>
      <c r="K3" s="10" t="s">
        <v>7</v>
      </c>
      <c r="L3" s="11" t="e">
        <f>SUM(_xlfn.CHOOSECOLS(_xlfn.ANCHORARRAY(J4),3))</f>
        <v>#VALUE!</v>
      </c>
      <c r="M3" s="9"/>
      <c r="O3" s="7"/>
      <c r="Q3" s="7"/>
      <c r="S3" s="10" t="s">
        <v>7</v>
      </c>
      <c r="T3" s="11" t="e">
        <f>SUM(_xlfn.CHOOSECOLS(_xlfn.ANCHORARRAY(S4),2))</f>
        <v>#VALUE!</v>
      </c>
    </row>
    <row r="4" spans="2:22" s="22" customFormat="1" ht="17" thickBot="1" x14ac:dyDescent="0.25">
      <c r="B4" s="19" t="e" cm="1">
        <f t="array" ref="B4">_xlfn.LET(_xlpm.shapkaod,IF(#REF!="доля",SUBSTITUTE(Исходные_данные[#Headers],"Сумма, руб.","Сумма, %"),Исходные_данные[#Headers]),
     _xlpm.shapkadv,"Порядок",
     _xlpm.tablod,_xlfn.CHOOSECOLS(_xlfn.UNIQUE(Исходные_данные[]),1),
     _xlpm.tabldv,_xlfn.CHOOSECOLS(_xlfn.UNIQUE(Исходные_данные[]),2),
     _xlpm.vichisl,SUMIFS(Исходные_данные[PK BE PVM, EUR],Исходные_данные[PREKĖS KATEGORIJA],_xlpm.tablod,Исходные_данные[PAVADINIMAS],_xlpm.tabldv),
 _xlfn.VSTACK(_xlfn.HSTACK(_xlpm.shapkaod,_xlpm.shapkadv),
 _xlfn._xlws.SORT(_xlfn.HSTACK(_xlpm.tablod,
         _xlpm.tabldv,
         IF(#REF!="доля",_xlpm.vichisl/$H$3*100,_xlpm.vichisl),
         MATCH(_xlpm.tablod,_xlfn.CHOOSECOLS(_xlfn.ANCHORARRAY(G4),1),0)-1),{4,3},{1,-1}))
     )</f>
        <v>#REF!</v>
      </c>
      <c r="C4" s="19"/>
      <c r="D4" s="20"/>
      <c r="E4" s="21"/>
      <c r="G4" s="19" t="str" cm="1">
        <f t="array" ref="G4:H13">_xlfn.LET(_xlpm.im,_xlfn.UNIQUE(Исходные_данные[PREKĖS KATEGORIJA]),
     _xlfn.VSTACK(_xlfn.HSTACK("Отдел","Сумма, EUR"),
              _xlfn._xlws.SORT(_xlfn.HSTACK(_xlpm.im,SUMIF(Исходные_данные[PREKĖS KATEGORIJA],_xlpm.im,Исходные_данные[PK BE PVM, EUR])),2,-1)))</f>
        <v>Отдел</v>
      </c>
      <c r="H4" s="19" t="str">
        <v>Сумма, EUR</v>
      </c>
      <c r="J4" s="19" t="e" cm="1">
        <f t="array" ref="J4">_xlfn.VSTACK($B$4:$E$4,_xlfn._xlws.FILTER(_xlfn.ANCHORARRAY(B4),_xlfn.CHOOSECOLS(_xlfn.ANCHORARRAY(B4),1)=#REF!,_xlfn.DROP(_xlfn.ANCHORARRAY(B4),1)))</f>
        <v>#REF!</v>
      </c>
      <c r="K4" s="19"/>
      <c r="L4" s="20"/>
      <c r="M4" s="21"/>
      <c r="O4" s="19" t="s">
        <v>0</v>
      </c>
      <c r="Q4" s="19" t="s">
        <v>10</v>
      </c>
      <c r="S4" s="19" t="e" cm="1">
        <f t="array" ref="S4">_xlfn.LET(_xlpm.tabl,_xlfn.HSTACK(#REF!,_xlfn._xlws.FILTER(#REF!,#REF!=#REF!,"")),
_xlfn.VSTACK(_xlfn.HSTACK("Имя",#REF!),_xlfn._xlws.SORT(_xlfn.DROP(_xlpm.tabl,1),2,-1)))</f>
        <v>#REF!</v>
      </c>
      <c r="T4" s="20"/>
      <c r="V4" s="23" t="s">
        <v>1</v>
      </c>
    </row>
    <row r="5" spans="2:22" thickTop="1" thickBot="1" x14ac:dyDescent="0.25">
      <c r="B5" s="12"/>
      <c r="C5" s="12"/>
      <c r="D5" s="13"/>
      <c r="E5" s="14"/>
      <c r="G5" s="15" t="str">
        <v>3. Medinė dėžė</v>
      </c>
      <c r="H5" s="16">
        <v>360.7</v>
      </c>
      <c r="J5" s="12"/>
      <c r="K5" s="12"/>
      <c r="L5" s="13"/>
      <c r="M5" s="14"/>
      <c r="O5" s="17" t="str" cm="1">
        <f t="array" ref="O5">_xlfn._xlws.SORT(_xlfn.UNIQUE(_xlfn._xlws.FILTER(Имя_сп,Отдел_сп="SALES","")))</f>
        <v/>
      </c>
      <c r="Q5" s="17" t="e" cm="1">
        <f t="array" ref="Q5">_xlfn.DROP(TRANSPOSE((_xlfn.UNIQUE(#REF!))),1)</f>
        <v>#REF!</v>
      </c>
      <c r="S5" s="12"/>
      <c r="T5" s="13"/>
      <c r="V5" s="2" t="s">
        <v>2</v>
      </c>
    </row>
    <row r="6" spans="2:22" thickTop="1" thickBot="1" x14ac:dyDescent="0.25">
      <c r="G6" s="15" t="str">
        <v>6. Burbulinė plėvelė</v>
      </c>
      <c r="H6" s="16">
        <v>283.79999999999995</v>
      </c>
      <c r="V6" s="3" t="s">
        <v>3</v>
      </c>
    </row>
    <row r="7" spans="2:22" thickTop="1" thickBot="1" x14ac:dyDescent="0.25">
      <c r="G7" s="15" t="str">
        <v>9. Tvirtinimo prekės</v>
      </c>
      <c r="H7" s="16">
        <v>227.70000000000002</v>
      </c>
      <c r="V7" s="4" t="s">
        <v>4</v>
      </c>
    </row>
    <row r="8" spans="2:22" thickTop="1" thickBot="1" x14ac:dyDescent="0.25">
      <c r="G8" s="15" t="str">
        <v>5. Paletinė dėžės</v>
      </c>
      <c r="H8" s="16">
        <v>56.9</v>
      </c>
      <c r="V8" s="5" t="s">
        <v>5</v>
      </c>
    </row>
    <row r="9" spans="2:22" thickTop="1" thickBot="1" x14ac:dyDescent="0.25">
      <c r="G9" s="15" t="str">
        <v>2. Medinės paletės</v>
      </c>
      <c r="H9" s="16">
        <v>56.400000000000006</v>
      </c>
      <c r="V9" s="6" t="s">
        <v>6</v>
      </c>
    </row>
    <row r="10" spans="2:22" thickTop="1" thickBot="1" x14ac:dyDescent="0.25">
      <c r="G10" s="15" t="str">
        <v>7. Strech plėvelė</v>
      </c>
      <c r="H10" s="16">
        <v>31.900000000000002</v>
      </c>
    </row>
    <row r="11" spans="2:22" thickTop="1" thickBot="1" x14ac:dyDescent="0.25">
      <c r="G11" s="15" t="str">
        <v>4. Kartoninės dėžės (0201)</v>
      </c>
      <c r="H11" s="16">
        <v>26.900000000000009</v>
      </c>
    </row>
    <row r="12" spans="2:22" thickTop="1" thickBot="1" x14ac:dyDescent="0.25">
      <c r="G12" s="15" t="str">
        <v>8. Lipnios juostos</v>
      </c>
      <c r="H12" s="16">
        <v>5.9</v>
      </c>
    </row>
    <row r="13" spans="2:22" thickTop="1" thickBot="1" x14ac:dyDescent="0.25">
      <c r="G13" s="15" t="str">
        <v>1. Prekės pagal užsakymą</v>
      </c>
      <c r="H13" s="16">
        <v>0</v>
      </c>
    </row>
  </sheetData>
  <mergeCells count="2">
    <mergeCell ref="J2:M2"/>
    <mergeCell ref="B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TM16410090</Templat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Ввод_данных</vt:lpstr>
      <vt:lpstr>Настройки</vt:lpstr>
      <vt:lpstr>Ввод_данных!Заголовки_для_печати</vt:lpstr>
      <vt:lpstr>Имя_сп</vt:lpstr>
      <vt:lpstr>Ввод_данных!Область_печати</vt:lpstr>
      <vt:lpstr>Отдел_сп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info@sandeliavimas.lt</cp:lastModifiedBy>
  <cp:lastPrinted>2025-07-07T09:53:11Z</cp:lastPrinted>
  <dcterms:created xsi:type="dcterms:W3CDTF">2018-04-13T10:29:10Z</dcterms:created>
  <dcterms:modified xsi:type="dcterms:W3CDTF">2025-07-10T06:11:22Z</dcterms:modified>
</cp:coreProperties>
</file>